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<sst xmlns="http://schemas.openxmlformats.org/spreadsheetml/2006/main" count="29" uniqueCount="29">
  <si>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Nazwa jednostki</t>
  </si>
  <si>
    <t>Plan z uchwały budżetowej</t>
  </si>
  <si>
    <t>Plan po zmianach</t>
  </si>
  <si>
    <t>Dom Dziecka Nasz Dom Bogacica Bąków</t>
  </si>
  <si>
    <t>Dom Pomocy Społecznej w Gierałcicach</t>
  </si>
  <si>
    <t>Dom Pomocy Społecznej w Kluczborku</t>
  </si>
  <si>
    <t>Kluczborski Inkubator Przedsiębiorczości</t>
  </si>
  <si>
    <t>Komenda Powiatowa Państwowej Straży Pożarnej w Kluczborku</t>
  </si>
  <si>
    <t>Młodzieżowy Dom Kultury</t>
  </si>
  <si>
    <t>Powiatowe Centrum Pomocy Rodzinie</t>
  </si>
  <si>
    <t>Powiatowy Inspektorat Nadzoru Budowlanego</t>
  </si>
  <si>
    <t>Powiatowy Ośrodek Doskonalenia Nauczycieli</t>
  </si>
  <si>
    <t>Poradnia Psychologiczno Pedagogiczna</t>
  </si>
  <si>
    <t>Wojewódzki Ośrodek Dkoształcania i Doskonalenia Zawodowego</t>
  </si>
  <si>
    <t>Zarząd Dróg Powiatowych w Kluczborku</t>
  </si>
  <si>
    <t>Zespół Szkół Licealno-Technicznych</t>
  </si>
  <si>
    <t>Zespół Szkół Ogólnokształcących</t>
  </si>
  <si>
    <t xml:space="preserve">Zespół Szkół Ponadgimnazjalnych nr 1 </t>
  </si>
  <si>
    <t>Zespół Szkół Ponadgimnazjalnych nr 2</t>
  </si>
  <si>
    <t>Powiatowy Urząd Pracy</t>
  </si>
  <si>
    <t>Specjalny Ośrodek Szkolno-Wychowawczy</t>
  </si>
  <si>
    <t>Starostwo Powiatowe</t>
  </si>
  <si>
    <t>Razem</t>
  </si>
  <si>
    <t>Wysokość Planu Jednostek Budżetowych Powiatu Kluczborskiego 2013 - 2014  Rok</t>
  </si>
  <si>
    <t>Plan z projektu budzetu na 2014</t>
  </si>
  <si>
    <t>Zmiana w ciągu roku 2013     (kol.2-kol.1)</t>
  </si>
  <si>
    <t>Zmiana planu 2013 do 2014 w stosunku dla planu pierwotnego (kol.4-kol.1)</t>
  </si>
  <si>
    <t>kol.</t>
  </si>
  <si>
    <t>Zmiana planu 2013 do 2014 w stosunku do planu po zmianach (kol.4-kol.2)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</si>
</sst>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7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24.875" style="1" customWidth="1"/>
    <col min="2" max="2" width="17.625" style="0" customWidth="1"/>
    <col min="3" max="3" width="12.125" style="0" bestFit="1" customWidth="1"/>
    <col min="4" max="4" width="12.125" style="0" customWidth="1"/>
    <col min="5" max="5" width="12.125" style="0" bestFit="1" customWidth="1"/>
    <col min="6" max="6" width="13.625" style="0" customWidth="1"/>
    <col min="7" max="7" width="13.75390625" style="0" customWidth="1"/>
  </cols>
  <sheetData>
    <row r="1" spans="1:6" ht="18" customHeight="1">
      <c r="A1" s="10" t="s">
        <v>23</v>
      </c>
      <c r="B1" s="10"/>
      <c r="C1" s="10"/>
      <c r="D1" s="10"/>
      <c r="E1" s="10"/>
      <c r="F1" s="10"/>
    </row>
    <row r="2" spans="1:7" ht="12.75">
      <c r="A2" s="2"/>
      <c r="B2" s="8">
        <v>2013</v>
      </c>
      <c r="C2" s="8"/>
      <c r="D2" s="7"/>
      <c r="E2" s="8">
        <v>2014</v>
      </c>
      <c r="F2" s="8"/>
      <c r="G2" s="8"/>
    </row>
    <row r="3" spans="1:7" s="1" customFormat="1" ht="76.5">
      <c r="A3" s="6" t="s">
        <v>0</v>
      </c>
      <c r="B3" s="6" t="s">
        <v>1</v>
      </c>
      <c r="C3" s="6" t="s">
        <v>2</v>
      </c>
      <c r="D3" s="6" t="s">
        <v>25</v>
      </c>
      <c r="E3" s="6" t="s">
        <v>24</v>
      </c>
      <c r="F3" s="6" t="s">
        <v>26</v>
      </c>
      <c r="G3" s="6" t="s">
        <v>28</v>
      </c>
    </row>
    <row r="4" spans="1:7" s="1" customFormat="1" ht="12.75">
      <c r="A4" s="6" t="s">
        <v>27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</row>
    <row r="5" spans="1:7" ht="25.5">
      <c r="A5" s="4" t="s">
        <v>3</v>
      </c>
      <c r="B5" s="3">
        <f>1463780+22000</f>
        <v>1485780</v>
      </c>
      <c r="C5" s="3">
        <v>1585426</v>
      </c>
      <c r="D5" s="3">
        <f>C5-B5</f>
        <v>99646</v>
      </c>
      <c r="E5" s="3">
        <f>1575864</f>
        <v>1575864</v>
      </c>
      <c r="F5" s="3">
        <f>E5-B5</f>
        <v>90084</v>
      </c>
      <c r="G5" s="3">
        <f>E5-C5</f>
        <v>-9562</v>
      </c>
    </row>
    <row r="6" spans="1:7" ht="25.5">
      <c r="A6" s="4" t="s">
        <v>4</v>
      </c>
      <c r="B6" s="3">
        <v>2185042</v>
      </c>
      <c r="C6" s="3">
        <v>2308272</v>
      </c>
      <c r="D6" s="3">
        <f aca="true" t="shared" si="0" ref="D6:D24">C6-B6</f>
        <v>123230</v>
      </c>
      <c r="E6" s="3">
        <v>2299435</v>
      </c>
      <c r="F6" s="3">
        <f aca="true" t="shared" si="1" ref="F6:F24">E6-B6</f>
        <v>114393</v>
      </c>
      <c r="G6" s="3">
        <f aca="true" t="shared" si="2" ref="G6:G24">E6-C6</f>
        <v>-8837</v>
      </c>
    </row>
    <row r="7" spans="1:7" ht="25.5">
      <c r="A7" s="4" t="s">
        <v>5</v>
      </c>
      <c r="B7" s="3">
        <v>3973574</v>
      </c>
      <c r="C7" s="3">
        <v>4047474</v>
      </c>
      <c r="D7" s="3">
        <f t="shared" si="0"/>
        <v>73900</v>
      </c>
      <c r="E7" s="3">
        <v>4060748</v>
      </c>
      <c r="F7" s="3">
        <f t="shared" si="1"/>
        <v>87174</v>
      </c>
      <c r="G7" s="3">
        <f t="shared" si="2"/>
        <v>13274</v>
      </c>
    </row>
    <row r="8" spans="1:7" ht="25.5">
      <c r="A8" s="4" t="s">
        <v>6</v>
      </c>
      <c r="B8" s="3">
        <v>298984</v>
      </c>
      <c r="C8" s="3">
        <v>328034</v>
      </c>
      <c r="D8" s="3">
        <f t="shared" si="0"/>
        <v>29050</v>
      </c>
      <c r="E8" s="3">
        <v>342849</v>
      </c>
      <c r="F8" s="3">
        <f t="shared" si="1"/>
        <v>43865</v>
      </c>
      <c r="G8" s="3">
        <f t="shared" si="2"/>
        <v>14815</v>
      </c>
    </row>
    <row r="9" spans="1:7" ht="38.25">
      <c r="A9" s="4" t="s">
        <v>7</v>
      </c>
      <c r="B9" s="3">
        <v>3393000</v>
      </c>
      <c r="C9" s="3">
        <v>3598273</v>
      </c>
      <c r="D9" s="3">
        <f t="shared" si="0"/>
        <v>205273</v>
      </c>
      <c r="E9" s="3">
        <v>3623000</v>
      </c>
      <c r="F9" s="3">
        <f t="shared" si="1"/>
        <v>230000</v>
      </c>
      <c r="G9" s="3">
        <f t="shared" si="2"/>
        <v>24727</v>
      </c>
    </row>
    <row r="10" spans="1:7" ht="25.5">
      <c r="A10" s="4" t="s">
        <v>8</v>
      </c>
      <c r="B10" s="3">
        <f>640360+1759</f>
        <v>642119</v>
      </c>
      <c r="C10" s="3">
        <v>642119</v>
      </c>
      <c r="D10" s="3">
        <f t="shared" si="0"/>
        <v>0</v>
      </c>
      <c r="E10" s="3">
        <v>657530</v>
      </c>
      <c r="F10" s="3">
        <f t="shared" si="1"/>
        <v>15411</v>
      </c>
      <c r="G10" s="3">
        <f t="shared" si="2"/>
        <v>15411</v>
      </c>
    </row>
    <row r="11" spans="1:7" ht="25.5">
      <c r="A11" s="4" t="s">
        <v>9</v>
      </c>
      <c r="B11" s="3">
        <f>1497140+200000+724246+35583+104000</f>
        <v>2560969</v>
      </c>
      <c r="C11" s="3">
        <v>2774727</v>
      </c>
      <c r="D11" s="3">
        <f t="shared" si="0"/>
        <v>213758</v>
      </c>
      <c r="E11" s="3">
        <f>2982014+22000</f>
        <v>3004014</v>
      </c>
      <c r="F11" s="3">
        <f t="shared" si="1"/>
        <v>443045</v>
      </c>
      <c r="G11" s="3">
        <f t="shared" si="2"/>
        <v>229287</v>
      </c>
    </row>
    <row r="12" spans="1:7" ht="25.5">
      <c r="A12" s="4" t="s">
        <v>10</v>
      </c>
      <c r="B12" s="3">
        <v>320021</v>
      </c>
      <c r="C12" s="3">
        <v>325366</v>
      </c>
      <c r="D12" s="3">
        <f t="shared" si="0"/>
        <v>5345</v>
      </c>
      <c r="E12" s="3">
        <v>334828</v>
      </c>
      <c r="F12" s="3">
        <f t="shared" si="1"/>
        <v>14807</v>
      </c>
      <c r="G12" s="3">
        <f t="shared" si="2"/>
        <v>9462</v>
      </c>
    </row>
    <row r="13" spans="1:7" ht="25.5">
      <c r="A13" s="4" t="s">
        <v>11</v>
      </c>
      <c r="B13" s="3">
        <f>537462+41515+28600</f>
        <v>607577</v>
      </c>
      <c r="C13" s="3">
        <v>934640</v>
      </c>
      <c r="D13" s="3">
        <f t="shared" si="0"/>
        <v>327063</v>
      </c>
      <c r="E13" s="3">
        <v>1395088</v>
      </c>
      <c r="F13" s="3">
        <f t="shared" si="1"/>
        <v>787511</v>
      </c>
      <c r="G13" s="3">
        <f t="shared" si="2"/>
        <v>460448</v>
      </c>
    </row>
    <row r="14" spans="1:7" ht="25.5">
      <c r="A14" s="4" t="s">
        <v>12</v>
      </c>
      <c r="B14" s="3">
        <f>1098922+2287</f>
        <v>1101209</v>
      </c>
      <c r="C14" s="3">
        <v>1166274</v>
      </c>
      <c r="D14" s="3">
        <f t="shared" si="0"/>
        <v>65065</v>
      </c>
      <c r="E14" s="3">
        <f>1112233+6000</f>
        <v>1118233</v>
      </c>
      <c r="F14" s="3">
        <f t="shared" si="1"/>
        <v>17024</v>
      </c>
      <c r="G14" s="3">
        <f t="shared" si="2"/>
        <v>-48041</v>
      </c>
    </row>
    <row r="15" spans="1:7" ht="12.75">
      <c r="A15" s="4" t="s">
        <v>19</v>
      </c>
      <c r="B15" s="3">
        <f>1421202+2067812+919164</f>
        <v>4408178</v>
      </c>
      <c r="C15" s="3">
        <v>4924240</v>
      </c>
      <c r="D15" s="3">
        <f t="shared" si="0"/>
        <v>516062</v>
      </c>
      <c r="E15" s="3">
        <f>5055581+356760</f>
        <v>5412341</v>
      </c>
      <c r="F15" s="3">
        <f t="shared" si="1"/>
        <v>1004163</v>
      </c>
      <c r="G15" s="3">
        <f t="shared" si="2"/>
        <v>488101</v>
      </c>
    </row>
    <row r="16" spans="1:7" ht="25.5">
      <c r="A16" s="4" t="s">
        <v>20</v>
      </c>
      <c r="B16" s="3">
        <f>1034665+1041520+161589+602360+51776+1800941+11529+84963+4621</f>
        <v>4793964</v>
      </c>
      <c r="C16" s="3">
        <v>5462364</v>
      </c>
      <c r="D16" s="3">
        <f t="shared" si="0"/>
        <v>668400</v>
      </c>
      <c r="E16" s="3">
        <v>4954895</v>
      </c>
      <c r="F16" s="3">
        <f t="shared" si="1"/>
        <v>160931</v>
      </c>
      <c r="G16" s="3">
        <f t="shared" si="2"/>
        <v>-507469</v>
      </c>
    </row>
    <row r="17" spans="1:7" ht="51">
      <c r="A17" s="4" t="s">
        <v>13</v>
      </c>
      <c r="B17" s="3">
        <f>1049987+1016755+3694</f>
        <v>2070436</v>
      </c>
      <c r="C17" s="3">
        <v>2682279</v>
      </c>
      <c r="D17" s="3">
        <f t="shared" si="0"/>
        <v>611843</v>
      </c>
      <c r="E17" s="3">
        <v>2420026</v>
      </c>
      <c r="F17" s="3">
        <f t="shared" si="1"/>
        <v>349590</v>
      </c>
      <c r="G17" s="3">
        <f t="shared" si="2"/>
        <v>-262253</v>
      </c>
    </row>
    <row r="18" spans="1:7" ht="38.25">
      <c r="A18" s="4" t="s">
        <v>14</v>
      </c>
      <c r="B18" s="3">
        <v>2819232</v>
      </c>
      <c r="C18" s="3">
        <v>2924732</v>
      </c>
      <c r="D18" s="3">
        <f t="shared" si="0"/>
        <v>105500</v>
      </c>
      <c r="E18" s="3">
        <v>2655176</v>
      </c>
      <c r="F18" s="3">
        <f t="shared" si="1"/>
        <v>-164056</v>
      </c>
      <c r="G18" s="3">
        <f t="shared" si="2"/>
        <v>-269556</v>
      </c>
    </row>
    <row r="19" spans="1:7" ht="25.5">
      <c r="A19" s="4" t="s">
        <v>15</v>
      </c>
      <c r="B19" s="3">
        <f>1824716+1777481+8620</f>
        <v>3610817</v>
      </c>
      <c r="C19" s="3">
        <v>3755203</v>
      </c>
      <c r="D19" s="3">
        <f t="shared" si="0"/>
        <v>144386</v>
      </c>
      <c r="E19" s="3">
        <v>3706504</v>
      </c>
      <c r="F19" s="3">
        <f t="shared" si="1"/>
        <v>95687</v>
      </c>
      <c r="G19" s="3">
        <f t="shared" si="2"/>
        <v>-48699</v>
      </c>
    </row>
    <row r="20" spans="1:7" ht="25.5">
      <c r="A20" s="4" t="s">
        <v>16</v>
      </c>
      <c r="B20" s="3">
        <f>2032053+3096354+32192+24000</f>
        <v>5184599</v>
      </c>
      <c r="C20" s="3">
        <v>5346328</v>
      </c>
      <c r="D20" s="3">
        <f t="shared" si="0"/>
        <v>161729</v>
      </c>
      <c r="E20" s="3">
        <v>5401403</v>
      </c>
      <c r="F20" s="3">
        <f t="shared" si="1"/>
        <v>216804</v>
      </c>
      <c r="G20" s="3">
        <f t="shared" si="2"/>
        <v>55075</v>
      </c>
    </row>
    <row r="21" spans="1:7" ht="25.5">
      <c r="A21" s="4" t="s">
        <v>17</v>
      </c>
      <c r="B21" s="3">
        <f>4401670+8972+188</f>
        <v>4410830</v>
      </c>
      <c r="C21" s="3">
        <v>4727955</v>
      </c>
      <c r="D21" s="3">
        <f t="shared" si="0"/>
        <v>317125</v>
      </c>
      <c r="E21" s="3">
        <v>4555177</v>
      </c>
      <c r="F21" s="3">
        <f t="shared" si="1"/>
        <v>144347</v>
      </c>
      <c r="G21" s="3">
        <f t="shared" si="2"/>
        <v>-172778</v>
      </c>
    </row>
    <row r="22" spans="1:7" ht="25.5">
      <c r="A22" s="4" t="s">
        <v>18</v>
      </c>
      <c r="B22" s="3">
        <f>148803+2774317+6861+135696</f>
        <v>3065677</v>
      </c>
      <c r="C22" s="3">
        <v>3507310</v>
      </c>
      <c r="D22" s="3">
        <f t="shared" si="0"/>
        <v>441633</v>
      </c>
      <c r="E22" s="3">
        <v>3385661</v>
      </c>
      <c r="F22" s="3">
        <f t="shared" si="1"/>
        <v>319984</v>
      </c>
      <c r="G22" s="3">
        <f t="shared" si="2"/>
        <v>-121649</v>
      </c>
    </row>
    <row r="23" spans="1:7" ht="12.75">
      <c r="A23" s="4" t="s">
        <v>21</v>
      </c>
      <c r="B23" s="3">
        <f>68405485-B22-B21-B20-B19-B18-B17-B16-B15-B14-B13-B12-B11-B10-B8-B7-B9-B6-B5</f>
        <v>21473477</v>
      </c>
      <c r="C23" s="3">
        <f>72638115-C22-C21-C20-C19-C18-C17-C16-C15-C14-C13-C12-C11-C10-C8-C7-C9-C6-C5</f>
        <v>21597099</v>
      </c>
      <c r="D23" s="3">
        <f t="shared" si="0"/>
        <v>123622</v>
      </c>
      <c r="E23" s="3">
        <f>75039789-E22-E21-E20-E19-E18-E17-E16-E15-E14-E13-E12-E11-E10-E8-E7-E9-E6-E5</f>
        <v>24137017</v>
      </c>
      <c r="F23" s="3">
        <f t="shared" si="1"/>
        <v>2663540</v>
      </c>
      <c r="G23" s="3">
        <f t="shared" si="2"/>
        <v>2539918</v>
      </c>
    </row>
    <row r="24" spans="1:7" ht="12.75">
      <c r="A24" s="4" t="s">
        <v>22</v>
      </c>
      <c r="B24" s="5">
        <f>SUM(B5:B23)</f>
        <v>68405485</v>
      </c>
      <c r="C24" s="5">
        <f>SUM(C5:C23)</f>
        <v>72638115</v>
      </c>
      <c r="D24" s="5">
        <f t="shared" si="0"/>
        <v>4232630</v>
      </c>
      <c r="E24" s="5">
        <f>SUM(E5:E23)</f>
        <v>75039789</v>
      </c>
      <c r="F24" s="5">
        <f t="shared" si="1"/>
        <v>6634304</v>
      </c>
      <c r="G24" s="5">
        <f t="shared" si="2"/>
        <v>2401674</v>
      </c>
    </row>
  </sheetData>
  <mergeCells count="3">
    <mergeCell ref="B2:C2"/>
    <mergeCell ref="A1:F1"/>
    <mergeCell ref="E2:G2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ASZ</cp:lastModifiedBy>
  <cp:lastPrinted>2013-12-17T11:47:54Z</cp:lastPrinted>
  <dcterms:created xsi:type="dcterms:W3CDTF">1997-02-26T13:46:56Z</dcterms:created>
  <dcterms:modified xsi:type="dcterms:W3CDTF">2013-12-17T11:50:47Z</dcterms:modified>
  <cp:category/>
  <cp:version/>
  <cp:contentType/>
  <cp:contentStatus/>
</cp:coreProperties>
</file>